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<sst xmlns="http://schemas.openxmlformats.org/spreadsheetml/2006/main" count="25" uniqueCount="24">
  <si>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Campionamento per il rilevamento della presenza di malattia in una popolazione</t>
  </si>
  <si>
    <t>dgrande</t>
  </si>
  <si>
    <t>1/dgrande</t>
  </si>
  <si>
    <t>1-a</t>
  </si>
  <si>
    <t>term_sx</t>
  </si>
  <si>
    <t>term_dx</t>
  </si>
  <si>
    <t>dim_camp</t>
  </si>
  <si>
    <t>%</t>
  </si>
  <si>
    <t>Numerosità del campione:</t>
  </si>
  <si>
    <t>che l'intera popolazione è esente da malattia se tutti gli animali del campione risultano negativi al test</t>
  </si>
  <si>
    <t xml:space="preserve">Questa è la numerosità del campione da esaminare per poter affermare con confidenza </t>
  </si>
  <si>
    <t>Formula:</t>
  </si>
  <si>
    <t>Se la popolazione è infinita si può applicare la seguente formula:</t>
  </si>
  <si>
    <t>dove:</t>
  </si>
  <si>
    <t>a = livello di confidenza</t>
  </si>
  <si>
    <t>N = numero di animali che compongono la popolazione</t>
  </si>
  <si>
    <t>D = numero minimo presunto di animali ammalati</t>
  </si>
  <si>
    <t>prevalenza</t>
  </si>
  <si>
    <t>Totale animali che compongono la popolazione (N)</t>
  </si>
  <si>
    <t>Livello di confidenza (a)</t>
  </si>
  <si>
    <t>Numero minimo presunto di ammalati (D)</t>
  </si>
  <si>
    <t>Selezionare i valori desiderati mediante le barre di scorrimento.</t>
  </si>
  <si>
    <t>Min prevalenza della malattia nella popolazione:</t>
  </si>
  <si>
    <t>(può fornire risultati inconsistenti se la prevalenza min. presunta è estremamente  bassa)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</si>
</sst>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00000"/>
    <numFmt numFmtId="173" formatCode="0.00000"/>
    <numFmt numFmtId="174" formatCode="0.00000000000"/>
  </numFmts>
  <fonts count="23">
    <font>
      <sz val="10"/>
      <name val="Arial"/>
      <family val="0"/>
    </font>
    <font>
      <sz val="8.5"/>
      <name val="MS Sans Serif"/>
      <family val="2"/>
    </font>
    <font>
      <b/>
      <sz val="8.5"/>
      <color indexed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10"/>
      <name val="Arial"/>
      <family val="2"/>
    </font>
    <font>
      <sz val="8.5"/>
      <color indexed="12"/>
      <name val="MS Sans Serif"/>
      <family val="2"/>
    </font>
    <font>
      <sz val="10"/>
      <color indexed="8"/>
      <name val="Arial"/>
      <family val="0"/>
    </font>
    <font>
      <sz val="7"/>
      <color indexed="23"/>
      <name val="MS Sans Serif"/>
      <family val="2"/>
    </font>
    <font>
      <sz val="7"/>
      <color indexed="12"/>
      <name val="MS Sans Serif"/>
      <family val="2"/>
    </font>
    <font>
      <sz val="4.5"/>
      <name val="Arial"/>
      <family val="2"/>
    </font>
    <font>
      <b/>
      <sz val="8.5"/>
      <color indexed="9"/>
      <name val="MS Sans Serif"/>
      <family val="2"/>
    </font>
    <font>
      <b/>
      <sz val="12"/>
      <name val="MS Sans Serif"/>
      <family val="2"/>
    </font>
    <font>
      <b/>
      <sz val="12"/>
      <color indexed="8"/>
      <name val="MS Sans Serif"/>
      <family val="2"/>
    </font>
    <font>
      <sz val="10"/>
      <color indexed="22"/>
      <name val="Arial"/>
      <family val="0"/>
    </font>
    <font>
      <b/>
      <sz val="8.5"/>
      <name val="MS Sans Serif"/>
      <family val="2"/>
    </font>
    <font>
      <b/>
      <sz val="12"/>
      <color indexed="8"/>
      <name val="Arial"/>
      <family val="2"/>
    </font>
    <font>
      <sz val="7"/>
      <color indexed="55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.5"/>
      <color indexed="10"/>
      <name val="MS Sans Serif"/>
      <family val="2"/>
    </font>
    <font>
      <sz val="7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5" fillId="2" borderId="1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1" fontId="13" fillId="4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0" fontId="1" fillId="0" borderId="0" xfId="0" applyNumberFormat="1" applyFont="1" applyAlignment="1" applyProtection="1">
      <alignment/>
      <protection/>
    </xf>
    <xf numFmtId="170" fontId="1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1" fontId="13" fillId="3" borderId="0" xfId="0" applyNumberFormat="1" applyFont="1" applyFill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115"/>
          <c:w val="0.73225"/>
          <c:h val="0.77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1"/>
              <c:pt idx="0">
                <c:v>assaS</c:v>
              </c:pt>
            </c:strLit>
          </c:cat>
          <c:val>
            <c:numRef>
              <c:f>Foglio1!$A$17:$A$18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114300</xdr:rowOff>
    </xdr:from>
    <xdr:to>
      <xdr:col>2</xdr:col>
      <xdr:colOff>581025</xdr:colOff>
      <xdr:row>12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3048000" y="2066925"/>
          <a:ext cx="5715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12</xdr:row>
      <xdr:rowOff>9525</xdr:rowOff>
    </xdr:from>
    <xdr:to>
      <xdr:col>2</xdr:col>
      <xdr:colOff>0</xdr:colOff>
      <xdr:row>22</xdr:row>
      <xdr:rowOff>123825</xdr:rowOff>
    </xdr:to>
    <xdr:graphicFrame>
      <xdr:nvGraphicFramePr>
        <xdr:cNvPr id="2" name="Chart 9"/>
        <xdr:cNvGraphicFramePr/>
      </xdr:nvGraphicFramePr>
      <xdr:xfrm>
        <a:off x="695325" y="2162175"/>
        <a:ext cx="23431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20</xdr:row>
      <xdr:rowOff>95250</xdr:rowOff>
    </xdr:from>
    <xdr:ext cx="76200" cy="200025"/>
    <xdr:sp>
      <xdr:nvSpPr>
        <xdr:cNvPr id="3" name="Testo 10"/>
        <xdr:cNvSpPr txBox="1">
          <a:spLocks noChangeArrowheads="1"/>
        </xdr:cNvSpPr>
      </xdr:nvSpPr>
      <xdr:spPr>
        <a:xfrm>
          <a:off x="3705225" y="354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581025</xdr:colOff>
      <xdr:row>1</xdr:row>
      <xdr:rowOff>38100</xdr:rowOff>
    </xdr:from>
    <xdr:to>
      <xdr:col>1</xdr:col>
      <xdr:colOff>38100</xdr:colOff>
      <xdr:row>3</xdr:row>
      <xdr:rowOff>171450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812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23</xdr:row>
      <xdr:rowOff>38100</xdr:rowOff>
    </xdr:from>
    <xdr:to>
      <xdr:col>7</xdr:col>
      <xdr:colOff>47625</xdr:colOff>
      <xdr:row>26</xdr:row>
      <xdr:rowOff>161925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3971925"/>
          <a:ext cx="2286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57150</xdr:rowOff>
    </xdr:from>
    <xdr:to>
      <xdr:col>3</xdr:col>
      <xdr:colOff>457200</xdr:colOff>
      <xdr:row>39</xdr:row>
      <xdr:rowOff>9525</xdr:rowOff>
    </xdr:to>
    <xdr:sp>
      <xdr:nvSpPr>
        <xdr:cNvPr id="6" name="TextBox 25"/>
        <xdr:cNvSpPr txBox="1">
          <a:spLocks noChangeArrowheads="1"/>
        </xdr:cNvSpPr>
      </xdr:nvSpPr>
      <xdr:spPr>
        <a:xfrm>
          <a:off x="47625" y="5000625"/>
          <a:ext cx="4057650" cy="1571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000" tIns="10800" rIns="18000" bIns="10800" anchor="ctr"/>
        <a:p>
          <a:pPr algn="l">
            <a:defRPr/>
          </a:pPr>
          <a:r>
            <a:rPr lang="en-US" cap="none" sz="7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10 agosto 2009
Foglio di lavoro complementare all'unità didattica:
http://www.quadernodiepidemiologia.it/campion/cannon.htm
Prof. Ezio Bottarelli - Università degli Studi di Parma
ezio.bottarelli@unipr.it
</a:t>
          </a:r>
          <a:r>
            <a:rPr lang="en-US" cap="none" sz="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Questo foglio di calcolo: (a) può essere utilizzato soltanto a scopo educativo e, anche in questo caso, sotto la esclusiva responsabilità di chi lo utilizza; (b) non deve essere utilizzate a scopo clinico, diagnostico, terapeutico o di ricerca, né per qualsiasi altro sopo diverso da quello didattico; (c) non deve essere utilizzate per attività che abbiano un impatto diretto o indiretto sullo stato di salute degli animali o dell'uomo. All'Autore non può essere imputata alcuna responsabilità per danni diretti o indiretti di qualsivoglia natura causati all'utilizzatore o a terzi in conseguenza di errori, imprecisioni, omissioni, interpretazioni o utilizzo in genere di questo foglio di calcolo.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V45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36.421875" style="5" customWidth="1"/>
    <col min="2" max="3" width="9.140625" style="5" customWidth="1"/>
    <col min="4" max="4" width="11.00390625" style="5" customWidth="1"/>
    <col min="5" max="5" width="14.140625" style="5" bestFit="1" customWidth="1"/>
    <col min="6" max="6" width="6.421875" style="5" customWidth="1"/>
    <col min="7" max="9" width="9.140625" style="5" customWidth="1"/>
    <col min="10" max="10" width="4.421875" style="5" customWidth="1"/>
    <col min="11" max="11" width="3.57421875" style="5" customWidth="1"/>
    <col min="12" max="16384" width="9.140625" style="5" customWidth="1"/>
  </cols>
  <sheetData>
    <row r="1" spans="1:6" ht="15.75">
      <c r="A1" s="2" t="s">
        <v>0</v>
      </c>
      <c r="B1" s="3"/>
      <c r="C1" s="3"/>
      <c r="D1" s="3"/>
      <c r="E1" s="3"/>
      <c r="F1" s="4"/>
    </row>
    <row r="2" spans="1:6" ht="15.75">
      <c r="A2" s="2"/>
      <c r="B2" s="3"/>
      <c r="C2" s="6" t="s">
        <v>14</v>
      </c>
      <c r="D2" s="3"/>
      <c r="E2" s="3"/>
      <c r="F2" s="4"/>
    </row>
    <row r="3" spans="1:6" ht="12.75">
      <c r="A3" s="7" t="s">
        <v>11</v>
      </c>
      <c r="B3" s="3" t="s">
        <v>13</v>
      </c>
      <c r="C3" s="6" t="s">
        <v>15</v>
      </c>
      <c r="D3" s="3"/>
      <c r="E3" s="3"/>
      <c r="F3" s="4"/>
    </row>
    <row r="4" spans="1:6" ht="15.75">
      <c r="A4" s="2"/>
      <c r="B4" s="3"/>
      <c r="C4" s="6" t="s">
        <v>16</v>
      </c>
      <c r="D4" s="3"/>
      <c r="E4" s="3"/>
      <c r="F4" s="4"/>
    </row>
    <row r="5" spans="1:8" ht="12.75">
      <c r="A5" s="8"/>
      <c r="B5" s="4"/>
      <c r="C5" s="4"/>
      <c r="D5" s="4"/>
      <c r="E5" s="4"/>
      <c r="F5" s="4"/>
      <c r="G5" s="9" t="s">
        <v>1</v>
      </c>
      <c r="H5" s="9">
        <f>B8</f>
        <v>20</v>
      </c>
    </row>
    <row r="6" spans="1:8" ht="12.75">
      <c r="A6" s="10"/>
      <c r="B6" s="33" t="s">
        <v>21</v>
      </c>
      <c r="C6" s="4"/>
      <c r="D6" s="4"/>
      <c r="E6" s="4"/>
      <c r="F6" s="4"/>
      <c r="G6" s="9" t="s">
        <v>2</v>
      </c>
      <c r="H6" s="9">
        <f>1/H5</f>
        <v>0.05</v>
      </c>
    </row>
    <row r="7" spans="1:8" ht="15" customHeight="1">
      <c r="A7" s="11" t="s">
        <v>18</v>
      </c>
      <c r="B7" s="1">
        <v>835</v>
      </c>
      <c r="C7" s="4"/>
      <c r="D7" s="4"/>
      <c r="E7" s="4"/>
      <c r="F7" s="4"/>
      <c r="G7" s="9" t="s">
        <v>3</v>
      </c>
      <c r="H7" s="9">
        <f>1-B9</f>
        <v>0.050000000000000044</v>
      </c>
    </row>
    <row r="8" spans="1:8" ht="15" customHeight="1">
      <c r="A8" s="11" t="s">
        <v>20</v>
      </c>
      <c r="B8" s="1">
        <v>20</v>
      </c>
      <c r="C8" s="4"/>
      <c r="D8" s="4"/>
      <c r="E8" s="4"/>
      <c r="F8" s="4"/>
      <c r="G8" s="9" t="s">
        <v>4</v>
      </c>
      <c r="H8" s="9">
        <f>1-H7^H6</f>
        <v>0.13910834066826516</v>
      </c>
    </row>
    <row r="9" spans="1:12" ht="15" customHeight="1">
      <c r="A9" s="11" t="s">
        <v>19</v>
      </c>
      <c r="B9" s="1">
        <f>+C9/100</f>
        <v>0.95</v>
      </c>
      <c r="C9" s="32">
        <v>95</v>
      </c>
      <c r="D9" s="4"/>
      <c r="E9" s="4"/>
      <c r="F9" s="4"/>
      <c r="G9" s="9" t="s">
        <v>5</v>
      </c>
      <c r="H9" s="9">
        <f>+B7-((H5-1)/2)</f>
        <v>825.5</v>
      </c>
      <c r="L9" s="12"/>
    </row>
    <row r="10" spans="1:12" ht="12.75">
      <c r="A10" s="11"/>
      <c r="B10" s="13"/>
      <c r="C10" s="4"/>
      <c r="D10" s="4"/>
      <c r="E10" s="4"/>
      <c r="F10" s="4"/>
      <c r="G10" s="9"/>
      <c r="H10" s="9"/>
      <c r="L10" s="12"/>
    </row>
    <row r="11" spans="1:8" ht="10.5" customHeight="1">
      <c r="A11" s="4" t="s">
        <v>22</v>
      </c>
      <c r="B11" s="29">
        <f>+B8/B7</f>
        <v>0.023952095808383235</v>
      </c>
      <c r="C11" s="4"/>
      <c r="D11" s="4"/>
      <c r="E11" s="4"/>
      <c r="F11" s="4"/>
      <c r="G11" s="9" t="s">
        <v>6</v>
      </c>
      <c r="H11" s="9">
        <f>+H8*H9</f>
        <v>114.8339352216529</v>
      </c>
    </row>
    <row r="12" spans="1:8" ht="15.75" customHeight="1">
      <c r="A12" s="14" t="s">
        <v>8</v>
      </c>
      <c r="B12" s="15">
        <f>+H11</f>
        <v>114.8339352216529</v>
      </c>
      <c r="C12" s="3"/>
      <c r="D12" s="4"/>
      <c r="E12" s="4"/>
      <c r="F12" s="4"/>
      <c r="G12" s="9" t="s">
        <v>17</v>
      </c>
      <c r="H12" s="9">
        <f>B8/B7</f>
        <v>0.023952095808383235</v>
      </c>
    </row>
    <row r="13" spans="1:11" ht="12.75">
      <c r="A13" s="4"/>
      <c r="B13" s="4"/>
      <c r="C13" s="4"/>
      <c r="D13" s="34" t="str">
        <f>CONCATENATE(L35,L34,L39,L38)</f>
        <v>Questa è la numerosità del campione da esaminare per poter affermare con confidenza 95%che l'intera popolazione è esente da malattia se tutti gli animali del campione risultano negativi al test</v>
      </c>
      <c r="E13" s="35"/>
      <c r="F13" s="35"/>
      <c r="G13" s="35"/>
      <c r="H13" s="35"/>
      <c r="I13" s="35"/>
      <c r="J13" s="16"/>
      <c r="K13" s="17"/>
    </row>
    <row r="14" spans="1:11" ht="12.75">
      <c r="A14" s="4"/>
      <c r="B14" s="4"/>
      <c r="C14" s="4"/>
      <c r="D14" s="35"/>
      <c r="E14" s="35"/>
      <c r="F14" s="35"/>
      <c r="G14" s="35"/>
      <c r="H14" s="35"/>
      <c r="I14" s="35"/>
      <c r="J14" s="18"/>
      <c r="K14" s="19"/>
    </row>
    <row r="15" spans="1:11" ht="12.75">
      <c r="A15" s="4"/>
      <c r="B15" s="4"/>
      <c r="C15" s="4"/>
      <c r="D15" s="35"/>
      <c r="E15" s="35"/>
      <c r="F15" s="35"/>
      <c r="G15" s="35"/>
      <c r="H15" s="35"/>
      <c r="I15" s="35"/>
      <c r="J15" s="16"/>
      <c r="K15" s="17"/>
    </row>
    <row r="16" spans="1:11" ht="12.75">
      <c r="A16" s="20"/>
      <c r="B16" s="4"/>
      <c r="C16" s="4"/>
      <c r="D16" s="35"/>
      <c r="E16" s="35"/>
      <c r="F16" s="35"/>
      <c r="G16" s="35"/>
      <c r="H16" s="35"/>
      <c r="I16" s="35"/>
      <c r="J16" s="16"/>
      <c r="K16" s="17"/>
    </row>
    <row r="17" spans="1:11" ht="12.75">
      <c r="A17" s="21">
        <f>+B12/B7*100</f>
        <v>13.75256709241352</v>
      </c>
      <c r="B17" s="4"/>
      <c r="C17" s="4"/>
      <c r="D17" s="35"/>
      <c r="E17" s="35"/>
      <c r="F17" s="35"/>
      <c r="G17" s="35"/>
      <c r="H17" s="35"/>
      <c r="I17" s="35"/>
      <c r="J17" s="16"/>
      <c r="K17" s="17"/>
    </row>
    <row r="18" spans="1:12" ht="12.75">
      <c r="A18" s="21">
        <f>100-A17</f>
        <v>86.24743290758649</v>
      </c>
      <c r="B18" s="4"/>
      <c r="C18" s="22"/>
      <c r="D18" s="35"/>
      <c r="E18" s="35"/>
      <c r="F18" s="35"/>
      <c r="G18" s="35"/>
      <c r="H18" s="35"/>
      <c r="I18" s="35"/>
      <c r="J18" s="16"/>
      <c r="K18" s="17"/>
      <c r="L18" s="17"/>
    </row>
    <row r="19" spans="1:11" ht="12.75">
      <c r="A19" s="10"/>
      <c r="B19" s="4"/>
      <c r="C19" s="4"/>
      <c r="D19" s="22"/>
      <c r="E19" s="22"/>
      <c r="F19" s="22"/>
      <c r="G19" s="17"/>
      <c r="H19" s="17"/>
      <c r="I19" s="17"/>
      <c r="J19" s="17"/>
      <c r="K19" s="17"/>
    </row>
    <row r="20" ht="12.75">
      <c r="G20" s="23"/>
    </row>
    <row r="21" ht="12.75">
      <c r="G21" s="23"/>
    </row>
    <row r="22" ht="12.75">
      <c r="E22" s="30"/>
    </row>
    <row r="23" ht="12.75" customHeight="1"/>
    <row r="24" ht="12.75" customHeight="1"/>
    <row r="25" ht="12.75" customHeight="1">
      <c r="A25" s="24" t="s">
        <v>12</v>
      </c>
    </row>
    <row r="26" ht="12.75" customHeight="1">
      <c r="A26" s="31" t="s">
        <v>23</v>
      </c>
    </row>
    <row r="27" spans="1:3" ht="15.75" customHeight="1">
      <c r="A27" s="14" t="s">
        <v>8</v>
      </c>
      <c r="B27" s="28">
        <v>189</v>
      </c>
      <c r="C27" s="9">
        <f>INT(LN(1-B9)/LN(1-B11))</f>
        <v>123</v>
      </c>
    </row>
    <row r="28" ht="12.75" customHeight="1"/>
    <row r="29" ht="12.75" customHeight="1">
      <c r="A29" s="25"/>
    </row>
    <row r="30" ht="12.75" customHeight="1">
      <c r="A30" s="26"/>
    </row>
    <row r="31" spans="1:4" ht="12.75" customHeight="1">
      <c r="A31" s="25"/>
      <c r="B31" s="27"/>
      <c r="C31" s="27"/>
      <c r="D31" s="27"/>
    </row>
    <row r="32" spans="11:48" ht="12.75" customHeight="1"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1:48" ht="12.75" customHeight="1"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1:48" ht="12.75" customHeight="1">
      <c r="K34" s="9"/>
      <c r="L34" s="9">
        <f>+B9*100</f>
        <v>95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1:48" ht="12.75" customHeight="1">
      <c r="K35" s="9"/>
      <c r="L35" s="9" t="s">
        <v>10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1:48" ht="12.75" customHeight="1"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1:48" ht="12.75" customHeight="1"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1:48" ht="12.75" customHeight="1">
      <c r="K38" s="9"/>
      <c r="L38" s="9" t="s">
        <v>9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1:48" ht="12.75" customHeight="1">
      <c r="K39" s="9"/>
      <c r="L39" s="9" t="s">
        <v>7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1:48" ht="12.75" customHeight="1"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1:48" ht="12.75"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1:48" ht="12.75"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1:48" ht="12.75"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1:48" ht="12.75"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1:48" ht="12.75"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</sheetData>
  <sheetProtection password="DBBB" sheet="1" objects="1" scenarios="1"/>
  <mergeCells count="1">
    <mergeCell ref="D13:I18"/>
  </mergeCells>
  <printOptions/>
  <pageMargins left="0.75" right="0.75" top="1" bottom="1" header="0.5" footer="0.5"/>
  <pageSetup horizontalDpi="300" verticalDpi="300" orientation="portrait" paperSize="9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 </cp:lastModifiedBy>
  <dcterms:created xsi:type="dcterms:W3CDTF">1999-11-04T11:31:04Z</dcterms:created>
  <dcterms:modified xsi:type="dcterms:W3CDTF">2009-08-09T06:31:44Z</dcterms:modified>
  <cp:category/>
  <cp:version/>
  <cp:contentType/>
  <cp:contentStatus/>
</cp:coreProperties>
</file>